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ปี 66\รายงานเสนอผู้บริหาร 2023.07.17\"/>
    </mc:Choice>
  </mc:AlternateContent>
  <xr:revisionPtr revIDLastSave="0" documentId="13_ncr:1_{60AC92B8-1361-4B14-91DE-C68FE918773D}" xr6:coauthVersionLast="43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โครงการ" sheetId="3" r:id="rId1"/>
  </sheets>
  <definedNames>
    <definedName name="_xlnm._FilterDatabase" localSheetId="0" hidden="1">โครงการ!$A$8:$O$48</definedName>
    <definedName name="_xlnm.Print_Area" localSheetId="0">โครงการ!$A$1:$I$48</definedName>
    <definedName name="_xlnm.Print_Titles" localSheetId="0">โครงการ!$4:$6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3" i="3" l="1"/>
  <c r="F15" i="3" l="1"/>
  <c r="G15" i="3"/>
  <c r="E33" i="3" l="1"/>
  <c r="G34" i="3" l="1"/>
  <c r="F30" i="3"/>
  <c r="G30" i="3"/>
  <c r="H30" i="3" s="1"/>
  <c r="I30" i="3"/>
  <c r="C45" i="3"/>
  <c r="E12" i="3" l="1"/>
  <c r="D12" i="3"/>
  <c r="C12" i="3"/>
  <c r="F17" i="3" l="1"/>
  <c r="G16" i="3"/>
  <c r="G14" i="3"/>
  <c r="F14" i="3"/>
  <c r="F18" i="3"/>
  <c r="F19" i="3"/>
  <c r="G19" i="3"/>
  <c r="F20" i="3"/>
  <c r="G24" i="3"/>
  <c r="H24" i="3" s="1"/>
  <c r="G23" i="3"/>
  <c r="G27" i="3"/>
  <c r="G28" i="3"/>
  <c r="G32" i="3"/>
  <c r="C33" i="3"/>
  <c r="D35" i="3"/>
  <c r="E35" i="3"/>
  <c r="C35" i="3"/>
  <c r="G39" i="3"/>
  <c r="G38" i="3"/>
  <c r="H38" i="3" s="1"/>
  <c r="F39" i="3"/>
  <c r="F44" i="3"/>
  <c r="D45" i="3"/>
  <c r="E47" i="3"/>
  <c r="C47" i="3"/>
  <c r="D10" i="3"/>
  <c r="C10" i="3"/>
  <c r="E8" i="3"/>
  <c r="D8" i="3"/>
  <c r="C8" i="3"/>
  <c r="G21" i="3"/>
  <c r="F16" i="3"/>
  <c r="H21" i="3" l="1"/>
  <c r="F34" i="3"/>
  <c r="G41" i="3"/>
  <c r="H41" i="3" s="1"/>
  <c r="G43" i="3"/>
  <c r="H43" i="3" s="1"/>
  <c r="G11" i="3"/>
  <c r="H11" i="3" s="1"/>
  <c r="I39" i="3"/>
  <c r="F43" i="3"/>
  <c r="F48" i="3"/>
  <c r="I46" i="3"/>
  <c r="D37" i="3"/>
  <c r="E40" i="3"/>
  <c r="E45" i="3"/>
  <c r="G45" i="3" s="1"/>
  <c r="H45" i="3" s="1"/>
  <c r="C40" i="3"/>
  <c r="I28" i="3"/>
  <c r="F46" i="3"/>
  <c r="I48" i="3"/>
  <c r="C37" i="3"/>
  <c r="C7" i="3" s="1"/>
  <c r="I36" i="3"/>
  <c r="I44" i="3"/>
  <c r="F36" i="3"/>
  <c r="G46" i="3"/>
  <c r="H46" i="3" s="1"/>
  <c r="H14" i="3"/>
  <c r="H23" i="3"/>
  <c r="H32" i="3"/>
  <c r="F33" i="3"/>
  <c r="F31" i="3"/>
  <c r="I29" i="3"/>
  <c r="I27" i="3"/>
  <c r="I26" i="3"/>
  <c r="F25" i="3"/>
  <c r="F24" i="3"/>
  <c r="I22" i="3"/>
  <c r="F21" i="3"/>
  <c r="I19" i="3"/>
  <c r="I18" i="3"/>
  <c r="H15" i="3"/>
  <c r="I17" i="3"/>
  <c r="E37" i="3"/>
  <c r="E10" i="3"/>
  <c r="F10" i="3" s="1"/>
  <c r="I11" i="3"/>
  <c r="G17" i="3"/>
  <c r="H17" i="3" s="1"/>
  <c r="H19" i="3"/>
  <c r="I21" i="3"/>
  <c r="I24" i="3"/>
  <c r="G29" i="3"/>
  <c r="H29" i="3" s="1"/>
  <c r="I41" i="3"/>
  <c r="H27" i="3"/>
  <c r="I43" i="3"/>
  <c r="G44" i="3"/>
  <c r="H44" i="3" s="1"/>
  <c r="F32" i="3"/>
  <c r="I31" i="3"/>
  <c r="H28" i="3"/>
  <c r="F26" i="3"/>
  <c r="F22" i="3"/>
  <c r="H16" i="3"/>
  <c r="I9" i="3"/>
  <c r="F11" i="3"/>
  <c r="F13" i="3"/>
  <c r="I15" i="3"/>
  <c r="F38" i="3"/>
  <c r="G35" i="3"/>
  <c r="H35" i="3" s="1"/>
  <c r="F28" i="3"/>
  <c r="F27" i="3"/>
  <c r="I20" i="3"/>
  <c r="I14" i="3"/>
  <c r="G26" i="3"/>
  <c r="H26" i="3" s="1"/>
  <c r="F41" i="3"/>
  <c r="D47" i="3"/>
  <c r="G47" i="3" s="1"/>
  <c r="H47" i="3" s="1"/>
  <c r="G42" i="3"/>
  <c r="H42" i="3" s="1"/>
  <c r="I34" i="3"/>
  <c r="I25" i="3"/>
  <c r="I13" i="3"/>
  <c r="G13" i="3"/>
  <c r="H13" i="3" s="1"/>
  <c r="I16" i="3"/>
  <c r="G18" i="3"/>
  <c r="H18" i="3" s="1"/>
  <c r="G20" i="3"/>
  <c r="H20" i="3" s="1"/>
  <c r="G22" i="3"/>
  <c r="H22" i="3" s="1"/>
  <c r="F23" i="3"/>
  <c r="I23" i="3"/>
  <c r="G25" i="3"/>
  <c r="H25" i="3" s="1"/>
  <c r="G31" i="3"/>
  <c r="H31" i="3" s="1"/>
  <c r="I32" i="3"/>
  <c r="F29" i="3"/>
  <c r="H34" i="3"/>
  <c r="G33" i="3"/>
  <c r="H33" i="3" s="1"/>
  <c r="G36" i="3"/>
  <c r="H36" i="3" s="1"/>
  <c r="I35" i="3"/>
  <c r="F35" i="3"/>
  <c r="I38" i="3"/>
  <c r="H39" i="3"/>
  <c r="I42" i="3"/>
  <c r="F42" i="3"/>
  <c r="D40" i="3"/>
  <c r="G48" i="3"/>
  <c r="H48" i="3" s="1"/>
  <c r="F47" i="3"/>
  <c r="G8" i="3"/>
  <c r="H8" i="3" s="1"/>
  <c r="G9" i="3"/>
  <c r="H9" i="3" s="1"/>
  <c r="F8" i="3"/>
  <c r="I8" i="3"/>
  <c r="F9" i="3"/>
  <c r="F37" i="3" l="1"/>
  <c r="G37" i="3"/>
  <c r="H37" i="3" s="1"/>
  <c r="G40" i="3"/>
  <c r="H40" i="3" s="1"/>
  <c r="F40" i="3"/>
  <c r="F12" i="3"/>
  <c r="G12" i="3"/>
  <c r="H12" i="3" s="1"/>
  <c r="I12" i="3"/>
  <c r="I10" i="3"/>
  <c r="G10" i="3"/>
  <c r="H10" i="3" s="1"/>
  <c r="F45" i="3"/>
  <c r="I45" i="3"/>
  <c r="E7" i="3"/>
  <c r="I37" i="3"/>
  <c r="I47" i="3"/>
  <c r="I33" i="3"/>
  <c r="D7" i="3"/>
  <c r="I40" i="3"/>
  <c r="F7" i="3" l="1"/>
  <c r="I7" i="3"/>
  <c r="G7" i="3"/>
  <c r="H7" i="3" s="1"/>
</calcChain>
</file>

<file path=xl/sharedStrings.xml><?xml version="1.0" encoding="utf-8"?>
<sst xmlns="http://schemas.openxmlformats.org/spreadsheetml/2006/main" count="88" uniqueCount="86">
  <si>
    <t>รหัสงบประมาณ</t>
  </si>
  <si>
    <t>แผนงานบูรณาการขับเคลื่อนการแก้ไขปัญหาจังหวัดชายแดนภาคใต้</t>
  </si>
  <si>
    <t xml:space="preserve">แผนงานบุคลากรภาครัฐ </t>
  </si>
  <si>
    <t>กรมส่งเสริมการเกษตร</t>
  </si>
  <si>
    <t>รวมทั้งสิ้น</t>
  </si>
  <si>
    <t>ใบสั่งซื้อ/สัญญา
(PO)</t>
  </si>
  <si>
    <t>ผลการเบิกจ่าย</t>
  </si>
  <si>
    <t>จำนวนเงิน</t>
  </si>
  <si>
    <t>ร้อยละ</t>
  </si>
  <si>
    <t>หน่วย : บาท</t>
  </si>
  <si>
    <t>07011040046002000000</t>
  </si>
  <si>
    <t>โครงการพัฒนาตามศักยภาพของพื้นที่</t>
  </si>
  <si>
    <t>แผนงานยุทธศาสตร์การเกษตรสร้างมูลค่า</t>
  </si>
  <si>
    <t>โครงการบริหารจัดการการผลิตสินค้าเกษตรตามแผนที่เกษตรเพื่อการบริหารจัดการเชิงรุก (Agri - Map)</t>
  </si>
  <si>
    <t>โครงการยกระดับคุณภาพมาตรฐานสินค้าเกษตร</t>
  </si>
  <si>
    <t>โครงการส่งเสริมการใช้เครื่องจักรกลทางการเกษตร</t>
  </si>
  <si>
    <t>โครงการขึ้นทะเบียนและปรับปรุงทะเบียนเกษตรกร</t>
  </si>
  <si>
    <t>โครงการระบบส่งเสริมเกษตรแบบแปลงใหญ่</t>
  </si>
  <si>
    <t>โครงการพัฒนาเกษตรกรรมยั่งยืน</t>
  </si>
  <si>
    <t>โครงการพัฒนาศักยภาพกระบวนการผลิตสินค้าเกษตร</t>
  </si>
  <si>
    <t>โครงการส่งเสริมการเพิ่มประสิทธิภาพการใช้น้ำในระดับไร่นา</t>
  </si>
  <si>
    <t>โครงการส่งเสริมและพัฒนาสินค้าเกษตรอัตลักษณ์พื้นถิ่น</t>
  </si>
  <si>
    <t>โครงการส่งเสริมและพัฒนาสินค้าเกษตรชีวภาพ</t>
  </si>
  <si>
    <t>โครงการผลิตและขยายพืชพันธุ์ดีเพื่อเพิ่มประสิทธิภาพการผลิตภาคเกษตร</t>
  </si>
  <si>
    <t>โครงการพัฒนาประสิทธิภาพโลจิสติกส์เกษตรเพื่อลดการสูญเสีย</t>
  </si>
  <si>
    <t>โครงการส่งเสริมและพัฒนาวิสาหกิจชุมชน</t>
  </si>
  <si>
    <t>โครงการเพิ่มประสิทธิภาพการผลิตสินค้าเกษตร</t>
  </si>
  <si>
    <t>โครงการส่งเสริมการแปรรูปสินค้าเกษตร</t>
  </si>
  <si>
    <t>โครงการสร้างเครือข่ายบริการเครื่องจักรกลทางการเกษตรร่วมกันของชุมชน</t>
  </si>
  <si>
    <t>โครงการส่งเสริมการใช้สารชีวภัณฑ์และแมลงศัตรูธรรมชาติทดแทนสารเคมีทางการเกษตร</t>
  </si>
  <si>
    <t>โครงการ 1 อำเภอ 1 แปลงเกษตรอัจฉริยะ</t>
  </si>
  <si>
    <t>โครงการสร้างมูลค่าเพิ่มจากวัสดุเหลือใช้ทางการเกษตร</t>
  </si>
  <si>
    <t>โครงการส่งเสริมการจัดตั้งและบริหารจัดการวิสาหกิจเกษตรฐานชีวภาพและภูมิปัญญาท้องถิ่น</t>
  </si>
  <si>
    <t>07011150005002000000</t>
  </si>
  <si>
    <t>07011150006002000000</t>
  </si>
  <si>
    <t>07011150007002000000</t>
  </si>
  <si>
    <t>07011150010002000000</t>
  </si>
  <si>
    <t>07011150013002000000</t>
  </si>
  <si>
    <t>07011150014002000000</t>
  </si>
  <si>
    <t>07011150017002000000</t>
  </si>
  <si>
    <t>07011150019002000000</t>
  </si>
  <si>
    <t>07011150020002000000</t>
  </si>
  <si>
    <t>07011150021002000000</t>
  </si>
  <si>
    <t>07011150022002000000</t>
  </si>
  <si>
    <t>07011150023002000000</t>
  </si>
  <si>
    <t>07011150024002000000</t>
  </si>
  <si>
    <t>07011150025002000000</t>
  </si>
  <si>
    <t>07011150026002000000</t>
  </si>
  <si>
    <t>07011150033002000000</t>
  </si>
  <si>
    <t>07011150034002000000</t>
  </si>
  <si>
    <t>07011150042002000000</t>
  </si>
  <si>
    <t>07011150043002000000</t>
  </si>
  <si>
    <t>แผนงานบูรณาการสร้างรายได้จากการท่องเที่ยว</t>
  </si>
  <si>
    <t>โครงการส่งเสริมการท่องเที่ยวชุมชน</t>
  </si>
  <si>
    <t>แผนงานพื้นฐานด้านการสร้างความสามารถในการแข่งขัน</t>
  </si>
  <si>
    <t>07011170041002000000</t>
  </si>
  <si>
    <t>ผลผลิตเกษตรกรได้รับการส่งเสริมและพัฒนาศักยภาพ</t>
  </si>
  <si>
    <t>07011280001002000000</t>
  </si>
  <si>
    <t>แผนงานยุทธศาสตร์เสริมสร้างพลังทางสังคม</t>
  </si>
  <si>
    <t>โครงการพัฒนาพื้นที่โครงการหลวง</t>
  </si>
  <si>
    <t>07011360009002000000</t>
  </si>
  <si>
    <t>โครงการส่งเสริมการดำเนินงานโครงการอันเนื่องมาจากพระราชดำริ</t>
  </si>
  <si>
    <t>07011360018002000000</t>
  </si>
  <si>
    <t>แผนงานบูรณาการพัฒนาและส่งเสริมเศรษฐกิจฐานราก</t>
  </si>
  <si>
    <t>โครงการพัฒนาเกษตรกรปราดเปรื่อง (Smart Farmer)</t>
  </si>
  <si>
    <t>โครงการส่งเสริมและพัฒนาอาชีพเพื่อแก้ไขปัญหาที่ดินทำกินของเกษตรกร</t>
  </si>
  <si>
    <t>โครงการศูนย์เรียนรู้การเพิ่มประสิทธิภาพการผลิตสินค้าเกษตร</t>
  </si>
  <si>
    <t>โครงการสร้างความเข้มแข็งกลุ่มการผลิตด้านการเกษตร</t>
  </si>
  <si>
    <t>07011400008002000000</t>
  </si>
  <si>
    <t>07011400011002000000</t>
  </si>
  <si>
    <t>07011400015002000000</t>
  </si>
  <si>
    <t>07011400029002000000</t>
  </si>
  <si>
    <t>แผนงานยุทธศาสตร์เพื่อสนับสนุนด้านการสร้างโอกาสและความเสมอภาคทางสังคม</t>
  </si>
  <si>
    <t>โครงการส่งเสริมเคหกิจเกษตรในครัวเรือนเกษตรสูงวัย</t>
  </si>
  <si>
    <t>07011440039002000000</t>
  </si>
  <si>
    <t>07011490012002000000</t>
  </si>
  <si>
    <t>โครงการส่งเสริมการหยุดเผาในพื้นที่การเกษตร</t>
  </si>
  <si>
    <t>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</si>
  <si>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แผนงานยุทธศาสตร์จัดการมลพิษและสิ่งแวดล้อม</t>
  </si>
  <si>
    <t>รายงานผลการใช้จ่ายเงินงบประมาณ ประจำปีงบประมาณ พ.ศ. 2566 (งบดำเนินงาน - รายโครงการ)</t>
  </si>
  <si>
    <t>ผลการใช้จ่าย
(ใบสั่งซื้อ/สัญญา+ผลการเบิกจ่าย)</t>
  </si>
  <si>
    <t>แผนงาน - ผลผลิต - รายการ - โครงการ</t>
  </si>
  <si>
    <t>07011140002002000000</t>
  </si>
  <si>
    <t>งบที่ได้รับ
(หลังโอนเปลี่ยนแปลง)</t>
  </si>
  <si>
    <t>คงเหลือ
(หลังโอนเปลี่ยนแปลง)</t>
  </si>
  <si>
    <t>(ตั้งแต่วันที่ 1 ตุลาคม 2565 - 17 กรกฎาคม 2566)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</si>
</sst>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sz val="16"/>
      <name val="TH SarabunPS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62">
    <xf numFmtId="0" fontId="0" fillId="0" borderId="0" xfId="0"/>
    <xf numFmtId="43" fontId="20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0" fontId="19" fillId="33" borderId="0" xfId="0" applyFont="1" applyFill="1" applyBorder="1" applyAlignment="1">
      <alignment horizontal="center" vertical="top" wrapText="1"/>
    </xf>
    <xf numFmtId="0" fontId="19" fillId="33" borderId="0" xfId="0" applyFont="1" applyFill="1" applyBorder="1" applyAlignment="1">
      <alignment horizontal="center" vertical="top"/>
    </xf>
    <xf numFmtId="43" fontId="19" fillId="0" borderId="13" xfId="1" applyFont="1" applyFill="1" applyBorder="1" applyAlignment="1">
      <alignment vertical="center"/>
    </xf>
    <xf numFmtId="43" fontId="19" fillId="0" borderId="14" xfId="1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7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43" fontId="20" fillId="0" borderId="18" xfId="1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33" borderId="0" xfId="0" applyFont="1" applyFill="1" applyBorder="1" applyAlignment="1">
      <alignment horizontal="center" vertical="top" wrapText="1"/>
    </xf>
    <xf numFmtId="43" fontId="20" fillId="0" borderId="0" xfId="1" applyFont="1" applyFill="1" applyBorder="1" applyAlignment="1">
      <alignment vertical="center"/>
    </xf>
    <xf numFmtId="0" fontId="20" fillId="0" borderId="15" xfId="0" applyFont="1" applyBorder="1" applyAlignment="1">
      <alignment vertical="center"/>
    </xf>
    <xf numFmtId="43" fontId="20" fillId="0" borderId="11" xfId="1" applyFont="1" applyFill="1" applyBorder="1" applyAlignment="1">
      <alignment vertical="center"/>
    </xf>
    <xf numFmtId="0" fontId="20" fillId="33" borderId="15" xfId="0" applyFont="1" applyFill="1" applyBorder="1" applyAlignment="1">
      <alignment horizontal="left" vertical="top"/>
    </xf>
    <xf numFmtId="43" fontId="19" fillId="0" borderId="11" xfId="1" applyFont="1" applyFill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2" xfId="1" applyFont="1" applyFill="1" applyBorder="1" applyAlignment="1">
      <alignment horizontal="center" vertical="center"/>
    </xf>
    <xf numFmtId="43" fontId="20" fillId="0" borderId="12" xfId="1" applyFont="1" applyFill="1" applyBorder="1" applyAlignment="1">
      <alignment horizontal="right" vertical="center"/>
    </xf>
    <xf numFmtId="43" fontId="20" fillId="0" borderId="18" xfId="1" applyFont="1" applyFill="1" applyBorder="1" applyAlignment="1">
      <alignment horizontal="center" vertical="center"/>
    </xf>
    <xf numFmtId="43" fontId="20" fillId="0" borderId="18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/>
    </xf>
    <xf numFmtId="0" fontId="19" fillId="0" borderId="20" xfId="0" applyFont="1" applyBorder="1" applyAlignment="1">
      <alignment vertical="center"/>
    </xf>
    <xf numFmtId="43" fontId="19" fillId="0" borderId="21" xfId="1" applyFont="1" applyFill="1" applyBorder="1" applyAlignment="1">
      <alignment vertical="center"/>
    </xf>
    <xf numFmtId="0" fontId="22" fillId="33" borderId="0" xfId="0" applyFont="1" applyFill="1" applyBorder="1" applyAlignment="1">
      <alignment horizontal="center" vertical="top"/>
    </xf>
    <xf numFmtId="0" fontId="19" fillId="33" borderId="0" xfId="0" quotePrefix="1" applyFont="1" applyFill="1" applyBorder="1" applyAlignment="1">
      <alignment horizontal="center" vertical="top"/>
    </xf>
    <xf numFmtId="0" fontId="19" fillId="0" borderId="15" xfId="0" applyFont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19" fillId="0" borderId="13" xfId="1" applyFont="1" applyFill="1" applyBorder="1" applyAlignment="1">
      <alignment horizontal="center" vertical="center"/>
    </xf>
    <xf numFmtId="43" fontId="19" fillId="0" borderId="11" xfId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horizontal="center" vertical="center"/>
    </xf>
    <xf numFmtId="43" fontId="19" fillId="0" borderId="14" xfId="1" applyFont="1" applyFill="1" applyBorder="1" applyAlignment="1">
      <alignment horizontal="center" vertical="center"/>
    </xf>
    <xf numFmtId="43" fontId="20" fillId="0" borderId="0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0" fontId="20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19" fillId="0" borderId="26" xfId="0" applyFont="1" applyBorder="1" applyAlignment="1">
      <alignment vertical="center"/>
    </xf>
    <xf numFmtId="0" fontId="19" fillId="33" borderId="25" xfId="0" applyFont="1" applyFill="1" applyBorder="1" applyAlignment="1">
      <alignment vertical="top"/>
    </xf>
    <xf numFmtId="0" fontId="22" fillId="33" borderId="25" xfId="0" applyFont="1" applyFill="1" applyBorder="1" applyAlignment="1">
      <alignment vertical="top"/>
    </xf>
    <xf numFmtId="0" fontId="19" fillId="33" borderId="27" xfId="0" applyFont="1" applyFill="1" applyBorder="1" applyAlignment="1">
      <alignment vertical="top"/>
    </xf>
    <xf numFmtId="0" fontId="19" fillId="33" borderId="22" xfId="0" applyFont="1" applyFill="1" applyBorder="1" applyAlignment="1">
      <alignment vertical="top"/>
    </xf>
    <xf numFmtId="0" fontId="20" fillId="0" borderId="16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 wrapText="1"/>
    </xf>
    <xf numFmtId="43" fontId="20" fillId="0" borderId="15" xfId="1" applyFont="1" applyFill="1" applyBorder="1" applyAlignment="1">
      <alignment horizontal="center" vertical="center" wrapText="1"/>
    </xf>
    <xf numFmtId="43" fontId="20" fillId="0" borderId="22" xfId="1" applyFont="1" applyFill="1" applyBorder="1" applyAlignment="1">
      <alignment horizontal="center" vertical="center" wrapText="1"/>
    </xf>
    <xf numFmtId="43" fontId="20" fillId="0" borderId="11" xfId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</cellXfs>
  <cellStyles count="44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กติ 2" xfId="43" xr:uid="{B1612736-A9C7-4334-B53F-51687B1BA2C1}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6A5C4-FE89-4266-8C20-9550CDE8E355}">
  <sheetPr>
    <tabColor rgb="FFFFFF00"/>
  </sheetPr>
  <dimension ref="A1:O48"/>
  <sheetViews>
    <sheetView tabSelected="1" view="pageBreakPreview" zoomScaleNormal="100" zoomScaleSheetLayoutView="100" workbookViewId="0">
      <selection activeCell="G4" sqref="G4"/>
    </sheetView>
  </sheetViews>
  <sheetFormatPr defaultRowHeight="21"/>
  <cols>
    <col min="1" max="1" width="5.5703125" style="4" customWidth="1"/>
    <col min="2" max="2" width="93" style="4" bestFit="1" customWidth="1"/>
    <col min="3" max="3" width="20.140625" style="3" customWidth="1"/>
    <col min="4" max="5" width="17.7109375" style="3" customWidth="1"/>
    <col min="6" max="6" width="7.85546875" style="2" bestFit="1" customWidth="1"/>
    <col min="7" max="7" width="19.140625" style="3" customWidth="1"/>
    <col min="8" max="8" width="10.7109375" style="2" customWidth="1"/>
    <col min="9" max="9" width="20.5703125" style="3" customWidth="1"/>
    <col min="10" max="10" width="5.140625" style="4" customWidth="1"/>
    <col min="11" max="11" width="39" style="7" customWidth="1"/>
    <col min="12" max="12" width="16.42578125" style="3" bestFit="1" customWidth="1"/>
    <col min="13" max="13" width="16.85546875" style="3" bestFit="1" customWidth="1"/>
    <col min="14" max="14" width="9.140625" style="3"/>
    <col min="15" max="15" width="15.28515625" style="3" bestFit="1" customWidth="1"/>
    <col min="16" max="16384" width="9.140625" style="4"/>
  </cols>
  <sheetData>
    <row r="1" spans="1:15" s="5" customFormat="1" ht="26.25">
      <c r="A1" s="59" t="s">
        <v>79</v>
      </c>
      <c r="B1" s="59"/>
      <c r="C1" s="59"/>
      <c r="D1" s="59"/>
      <c r="E1" s="59"/>
      <c r="F1" s="59"/>
      <c r="G1" s="59"/>
      <c r="H1" s="59"/>
      <c r="I1" s="59"/>
      <c r="L1" s="1"/>
      <c r="M1" s="1"/>
      <c r="N1" s="1"/>
      <c r="O1" s="1"/>
    </row>
    <row r="2" spans="1:15" s="5" customFormat="1" ht="26.25">
      <c r="A2" s="59" t="s">
        <v>3</v>
      </c>
      <c r="B2" s="59"/>
      <c r="C2" s="59"/>
      <c r="D2" s="59"/>
      <c r="E2" s="59"/>
      <c r="F2" s="59"/>
      <c r="G2" s="59"/>
      <c r="H2" s="59"/>
      <c r="I2" s="59"/>
      <c r="L2" s="1"/>
      <c r="M2" s="1"/>
      <c r="N2" s="1"/>
      <c r="O2" s="1"/>
    </row>
    <row r="3" spans="1:15" s="5" customFormat="1" ht="26.25">
      <c r="A3" s="59" t="s">
        <v>85</v>
      </c>
      <c r="B3" s="59"/>
      <c r="C3" s="59"/>
      <c r="D3" s="59"/>
      <c r="E3" s="59"/>
      <c r="F3" s="59"/>
      <c r="G3" s="59"/>
      <c r="H3" s="59"/>
      <c r="I3" s="59"/>
      <c r="L3" s="1"/>
      <c r="M3" s="1"/>
      <c r="N3" s="1"/>
      <c r="O3" s="1"/>
    </row>
    <row r="4" spans="1:15" s="6" customFormat="1">
      <c r="C4" s="2"/>
      <c r="D4" s="2"/>
      <c r="E4" s="2"/>
      <c r="F4" s="2"/>
      <c r="G4" s="2"/>
      <c r="H4" s="2"/>
      <c r="I4" s="43" t="s">
        <v>9</v>
      </c>
      <c r="L4" s="2"/>
      <c r="M4" s="2"/>
      <c r="N4" s="2"/>
      <c r="O4" s="2"/>
    </row>
    <row r="5" spans="1:15" s="6" customFormat="1" ht="48" customHeight="1">
      <c r="A5" s="60" t="s">
        <v>81</v>
      </c>
      <c r="B5" s="61"/>
      <c r="C5" s="55" t="s">
        <v>83</v>
      </c>
      <c r="D5" s="55" t="s">
        <v>5</v>
      </c>
      <c r="E5" s="58" t="s">
        <v>6</v>
      </c>
      <c r="F5" s="58"/>
      <c r="G5" s="56" t="s">
        <v>80</v>
      </c>
      <c r="H5" s="57"/>
      <c r="I5" s="55" t="s">
        <v>84</v>
      </c>
      <c r="J5" s="8"/>
      <c r="K5" s="7" t="s">
        <v>0</v>
      </c>
      <c r="L5" s="2"/>
      <c r="M5" s="2"/>
      <c r="N5" s="2"/>
      <c r="O5" s="2"/>
    </row>
    <row r="6" spans="1:15" s="6" customFormat="1">
      <c r="A6" s="60"/>
      <c r="B6" s="61"/>
      <c r="C6" s="58"/>
      <c r="D6" s="55"/>
      <c r="E6" s="25" t="s">
        <v>7</v>
      </c>
      <c r="F6" s="44" t="s">
        <v>8</v>
      </c>
      <c r="G6" s="25" t="s">
        <v>7</v>
      </c>
      <c r="H6" s="38" t="s">
        <v>8</v>
      </c>
      <c r="I6" s="58"/>
      <c r="J6" s="8"/>
      <c r="K6" s="7"/>
      <c r="L6" s="2"/>
      <c r="M6" s="2"/>
      <c r="N6" s="2"/>
      <c r="O6" s="2"/>
    </row>
    <row r="7" spans="1:15" ht="21.75" thickBot="1">
      <c r="A7" s="53" t="s">
        <v>4</v>
      </c>
      <c r="B7" s="54"/>
      <c r="C7" s="26">
        <f>+C8+C10+C12+C33+C35+C37+C40+C45+C47</f>
        <v>1139830590.79</v>
      </c>
      <c r="D7" s="26">
        <f>+D8+D10+D12+D33+D35+D37+D40+D45+D47</f>
        <v>62231842.75</v>
      </c>
      <c r="E7" s="26">
        <f>+E8+E10+E12+E33+E35+E37+E40+E45+E47</f>
        <v>815649956.41999996</v>
      </c>
      <c r="F7" s="26">
        <f t="shared" ref="F7:F23" si="0">E7*100/C7</f>
        <v>71.558875767203702</v>
      </c>
      <c r="G7" s="26">
        <f t="shared" ref="G7:G23" si="1">+D7+E7</f>
        <v>877881799.16999996</v>
      </c>
      <c r="H7" s="26">
        <f t="shared" ref="H7:H23" si="2">G7*100/C7</f>
        <v>77.01862068481185</v>
      </c>
      <c r="I7" s="27">
        <f t="shared" ref="I7:I23" si="3">+C7-D7-E7</f>
        <v>261948791.62</v>
      </c>
      <c r="J7" s="8"/>
      <c r="L7" s="4"/>
    </row>
    <row r="8" spans="1:15" s="18" customFormat="1" ht="21.75" thickTop="1">
      <c r="A8" s="16" t="s">
        <v>1</v>
      </c>
      <c r="B8" s="45"/>
      <c r="C8" s="17">
        <f>+C9</f>
        <v>12225200</v>
      </c>
      <c r="D8" s="17">
        <f t="shared" ref="D8:E8" si="4">+D9</f>
        <v>28800</v>
      </c>
      <c r="E8" s="17">
        <f t="shared" si="4"/>
        <v>9228769</v>
      </c>
      <c r="F8" s="28">
        <f t="shared" si="0"/>
        <v>75.489717959624386</v>
      </c>
      <c r="G8" s="28">
        <f t="shared" si="1"/>
        <v>9257569</v>
      </c>
      <c r="H8" s="28">
        <f t="shared" si="2"/>
        <v>75.725296927657624</v>
      </c>
      <c r="I8" s="29">
        <f t="shared" si="3"/>
        <v>2967631</v>
      </c>
      <c r="K8" s="19"/>
      <c r="L8" s="20"/>
      <c r="M8" s="20"/>
      <c r="N8" s="20"/>
      <c r="O8" s="20"/>
    </row>
    <row r="9" spans="1:15">
      <c r="A9" s="14"/>
      <c r="B9" s="46" t="s">
        <v>11</v>
      </c>
      <c r="C9" s="12">
        <v>12225200</v>
      </c>
      <c r="D9" s="12">
        <v>28800</v>
      </c>
      <c r="E9" s="12">
        <v>9228769</v>
      </c>
      <c r="F9" s="39">
        <f t="shared" si="0"/>
        <v>75.489717959624386</v>
      </c>
      <c r="G9" s="12">
        <f t="shared" si="1"/>
        <v>9257569</v>
      </c>
      <c r="H9" s="39">
        <f t="shared" si="2"/>
        <v>75.725296927657624</v>
      </c>
      <c r="I9" s="12">
        <f t="shared" si="3"/>
        <v>2967631</v>
      </c>
      <c r="K9" s="10" t="s">
        <v>10</v>
      </c>
    </row>
    <row r="10" spans="1:15" s="18" customFormat="1">
      <c r="A10" s="21" t="s">
        <v>2</v>
      </c>
      <c r="B10" s="47"/>
      <c r="C10" s="22">
        <f>+C11</f>
        <v>60550795.979999997</v>
      </c>
      <c r="D10" s="22">
        <f t="shared" ref="D10:E10" si="5">+D11</f>
        <v>0</v>
      </c>
      <c r="E10" s="22">
        <f t="shared" si="5"/>
        <v>42997596.020000003</v>
      </c>
      <c r="F10" s="44">
        <f t="shared" si="0"/>
        <v>71.010785777617457</v>
      </c>
      <c r="G10" s="25">
        <f t="shared" si="1"/>
        <v>42997596.020000003</v>
      </c>
      <c r="H10" s="38">
        <f t="shared" si="2"/>
        <v>71.010785777617457</v>
      </c>
      <c r="I10" s="30">
        <f t="shared" si="3"/>
        <v>17553199.959999993</v>
      </c>
      <c r="K10" s="7"/>
      <c r="L10" s="20"/>
      <c r="M10" s="20"/>
      <c r="N10" s="20"/>
      <c r="O10" s="20"/>
    </row>
    <row r="11" spans="1:15">
      <c r="A11" s="14"/>
      <c r="B11" s="46" t="s">
        <v>77</v>
      </c>
      <c r="C11" s="12">
        <v>60550795.979999997</v>
      </c>
      <c r="D11" s="12">
        <v>0</v>
      </c>
      <c r="E11" s="12">
        <v>42997596.020000003</v>
      </c>
      <c r="F11" s="39">
        <f t="shared" si="0"/>
        <v>71.010785777617457</v>
      </c>
      <c r="G11" s="12">
        <f t="shared" si="1"/>
        <v>42997596.020000003</v>
      </c>
      <c r="H11" s="39">
        <f t="shared" si="2"/>
        <v>71.010785777617457</v>
      </c>
      <c r="I11" s="12">
        <f t="shared" si="3"/>
        <v>17553199.959999993</v>
      </c>
      <c r="K11" s="9" t="s">
        <v>82</v>
      </c>
    </row>
    <row r="12" spans="1:15" s="18" customFormat="1">
      <c r="A12" s="21" t="s">
        <v>12</v>
      </c>
      <c r="B12" s="47"/>
      <c r="C12" s="22">
        <f>+C13+C14+C15+C16+C17+C18+C19+C20+C21+C22+C23+C24+C25+C26+C27+C28+C29+C30+C31+C32</f>
        <v>515331486.44999999</v>
      </c>
      <c r="D12" s="22">
        <f t="shared" ref="D12:E12" si="6">+D13+D14+D15+D16+D17+D18+D19+D20+D21+D22+D23+D24+D25+D26+D27+D28+D29+D30+D31+D32</f>
        <v>27157468.169999998</v>
      </c>
      <c r="E12" s="22">
        <f t="shared" si="6"/>
        <v>380872529.18000001</v>
      </c>
      <c r="F12" s="44">
        <f t="shared" si="0"/>
        <v>73.908258896374292</v>
      </c>
      <c r="G12" s="25">
        <f t="shared" si="1"/>
        <v>408029997.35000002</v>
      </c>
      <c r="H12" s="38">
        <f t="shared" si="2"/>
        <v>79.178161645201371</v>
      </c>
      <c r="I12" s="30">
        <f t="shared" si="3"/>
        <v>107301489.09999996</v>
      </c>
      <c r="K12" s="7"/>
      <c r="L12" s="20"/>
      <c r="M12" s="20"/>
      <c r="N12" s="20"/>
      <c r="O12" s="20"/>
    </row>
    <row r="13" spans="1:15">
      <c r="A13" s="33"/>
      <c r="B13" s="48" t="s">
        <v>13</v>
      </c>
      <c r="C13" s="34">
        <v>15984976</v>
      </c>
      <c r="D13" s="34">
        <v>153900</v>
      </c>
      <c r="E13" s="34">
        <v>11424764.08</v>
      </c>
      <c r="F13" s="41">
        <f t="shared" si="0"/>
        <v>71.471887602458708</v>
      </c>
      <c r="G13" s="34">
        <f t="shared" si="1"/>
        <v>11578664.08</v>
      </c>
      <c r="H13" s="41">
        <f t="shared" si="2"/>
        <v>72.43466665198622</v>
      </c>
      <c r="I13" s="34">
        <f t="shared" si="3"/>
        <v>4406311.92</v>
      </c>
      <c r="K13" s="11" t="s">
        <v>33</v>
      </c>
    </row>
    <row r="14" spans="1:15">
      <c r="A14" s="14"/>
      <c r="B14" s="49" t="s">
        <v>14</v>
      </c>
      <c r="C14" s="12">
        <v>46916200</v>
      </c>
      <c r="D14" s="12">
        <v>1205968</v>
      </c>
      <c r="E14" s="12">
        <v>36917811.899999999</v>
      </c>
      <c r="F14" s="39">
        <f t="shared" si="0"/>
        <v>78.688836478657691</v>
      </c>
      <c r="G14" s="12">
        <f t="shared" si="1"/>
        <v>38123779.899999999</v>
      </c>
      <c r="H14" s="39">
        <f t="shared" si="2"/>
        <v>81.259308938064038</v>
      </c>
      <c r="I14" s="12">
        <f t="shared" si="3"/>
        <v>8792420.1000000015</v>
      </c>
      <c r="K14" s="11" t="s">
        <v>34</v>
      </c>
    </row>
    <row r="15" spans="1:15">
      <c r="A15" s="14"/>
      <c r="B15" s="49" t="s">
        <v>15</v>
      </c>
      <c r="C15" s="12">
        <v>5317210</v>
      </c>
      <c r="D15" s="12">
        <v>0</v>
      </c>
      <c r="E15" s="12">
        <v>4602657.29</v>
      </c>
      <c r="F15" s="39">
        <f t="shared" si="0"/>
        <v>86.561510453790618</v>
      </c>
      <c r="G15" s="12">
        <f t="shared" si="1"/>
        <v>4602657.29</v>
      </c>
      <c r="H15" s="39">
        <f t="shared" si="2"/>
        <v>86.561510453790618</v>
      </c>
      <c r="I15" s="12">
        <f t="shared" si="3"/>
        <v>714552.71</v>
      </c>
      <c r="K15" s="11" t="s">
        <v>35</v>
      </c>
    </row>
    <row r="16" spans="1:15">
      <c r="A16" s="14"/>
      <c r="B16" s="49" t="s">
        <v>16</v>
      </c>
      <c r="C16" s="12">
        <v>41300638.649999999</v>
      </c>
      <c r="D16" s="12">
        <v>7123539.7800000003</v>
      </c>
      <c r="E16" s="12">
        <v>25485600.02</v>
      </c>
      <c r="F16" s="39">
        <f t="shared" si="0"/>
        <v>61.707520399324387</v>
      </c>
      <c r="G16" s="12">
        <f t="shared" si="1"/>
        <v>32609139.800000001</v>
      </c>
      <c r="H16" s="39">
        <f t="shared" si="2"/>
        <v>78.955534020537485</v>
      </c>
      <c r="I16" s="12">
        <f t="shared" si="3"/>
        <v>8691498.8499999978</v>
      </c>
      <c r="K16" s="11" t="s">
        <v>36</v>
      </c>
    </row>
    <row r="17" spans="1:11">
      <c r="A17" s="14"/>
      <c r="B17" s="49" t="s">
        <v>17</v>
      </c>
      <c r="C17" s="12">
        <v>190417533</v>
      </c>
      <c r="D17" s="12">
        <v>11243256.119999999</v>
      </c>
      <c r="E17" s="12">
        <v>142678087.63</v>
      </c>
      <c r="F17" s="39">
        <f t="shared" si="0"/>
        <v>74.929070544149951</v>
      </c>
      <c r="G17" s="12">
        <f t="shared" si="1"/>
        <v>153921343.75</v>
      </c>
      <c r="H17" s="39">
        <f t="shared" si="2"/>
        <v>80.833598316810452</v>
      </c>
      <c r="I17" s="12">
        <f t="shared" si="3"/>
        <v>36496189.25</v>
      </c>
      <c r="K17" s="11" t="s">
        <v>37</v>
      </c>
    </row>
    <row r="18" spans="1:11">
      <c r="A18" s="14"/>
      <c r="B18" s="49" t="s">
        <v>18</v>
      </c>
      <c r="C18" s="12">
        <v>6816000</v>
      </c>
      <c r="D18" s="12">
        <v>185817</v>
      </c>
      <c r="E18" s="12">
        <v>6048991</v>
      </c>
      <c r="F18" s="39">
        <f t="shared" si="0"/>
        <v>88.74693368544601</v>
      </c>
      <c r="G18" s="12">
        <f t="shared" si="1"/>
        <v>6234808</v>
      </c>
      <c r="H18" s="39">
        <f t="shared" si="2"/>
        <v>91.473122065727694</v>
      </c>
      <c r="I18" s="12">
        <f t="shared" si="3"/>
        <v>581192</v>
      </c>
      <c r="K18" s="11" t="s">
        <v>38</v>
      </c>
    </row>
    <row r="19" spans="1:11">
      <c r="A19" s="14"/>
      <c r="B19" s="49" t="s">
        <v>19</v>
      </c>
      <c r="C19" s="12">
        <v>10515358</v>
      </c>
      <c r="D19" s="12">
        <v>0</v>
      </c>
      <c r="E19" s="12">
        <v>9920866.5299999993</v>
      </c>
      <c r="F19" s="39">
        <f t="shared" si="0"/>
        <v>94.346445741552486</v>
      </c>
      <c r="G19" s="12">
        <f t="shared" si="1"/>
        <v>9920866.5299999993</v>
      </c>
      <c r="H19" s="39">
        <f t="shared" si="2"/>
        <v>94.346445741552486</v>
      </c>
      <c r="I19" s="12">
        <f t="shared" si="3"/>
        <v>594491.47000000067</v>
      </c>
      <c r="K19" s="11" t="s">
        <v>39</v>
      </c>
    </row>
    <row r="20" spans="1:11">
      <c r="A20" s="14"/>
      <c r="B20" s="49" t="s">
        <v>20</v>
      </c>
      <c r="C20" s="12">
        <v>3933718</v>
      </c>
      <c r="D20" s="12">
        <v>197900</v>
      </c>
      <c r="E20" s="12">
        <v>3039334.51</v>
      </c>
      <c r="F20" s="39">
        <f t="shared" si="0"/>
        <v>77.263660231872237</v>
      </c>
      <c r="G20" s="12">
        <f t="shared" si="1"/>
        <v>3237234.51</v>
      </c>
      <c r="H20" s="39">
        <f t="shared" si="2"/>
        <v>82.294524162636975</v>
      </c>
      <c r="I20" s="12">
        <f t="shared" si="3"/>
        <v>696483.49000000022</v>
      </c>
      <c r="K20" s="11" t="s">
        <v>40</v>
      </c>
    </row>
    <row r="21" spans="1:11">
      <c r="A21" s="14"/>
      <c r="B21" s="50" t="s">
        <v>21</v>
      </c>
      <c r="C21" s="12">
        <v>35909319.799999997</v>
      </c>
      <c r="D21" s="12">
        <v>3067639.2</v>
      </c>
      <c r="E21" s="12">
        <v>24132571.489999998</v>
      </c>
      <c r="F21" s="39">
        <f t="shared" si="0"/>
        <v>67.204201094335403</v>
      </c>
      <c r="G21" s="12">
        <f t="shared" si="1"/>
        <v>27200210.689999998</v>
      </c>
      <c r="H21" s="39">
        <f t="shared" si="2"/>
        <v>75.746939350268619</v>
      </c>
      <c r="I21" s="12">
        <f t="shared" si="3"/>
        <v>8709109.1099999994</v>
      </c>
      <c r="K21" s="35" t="s">
        <v>41</v>
      </c>
    </row>
    <row r="22" spans="1:11">
      <c r="A22" s="14"/>
      <c r="B22" s="50" t="s">
        <v>22</v>
      </c>
      <c r="C22" s="12">
        <v>6048364</v>
      </c>
      <c r="D22" s="12">
        <v>167150</v>
      </c>
      <c r="E22" s="12">
        <v>4014242.63</v>
      </c>
      <c r="F22" s="39">
        <f t="shared" si="0"/>
        <v>66.369064924002586</v>
      </c>
      <c r="G22" s="12">
        <f t="shared" si="1"/>
        <v>4181392.63</v>
      </c>
      <c r="H22" s="39">
        <f t="shared" si="2"/>
        <v>69.132622143773091</v>
      </c>
      <c r="I22" s="12">
        <f t="shared" si="3"/>
        <v>1866971.37</v>
      </c>
      <c r="K22" s="35" t="s">
        <v>42</v>
      </c>
    </row>
    <row r="23" spans="1:11">
      <c r="A23" s="14"/>
      <c r="B23" s="49" t="s">
        <v>23</v>
      </c>
      <c r="C23" s="12">
        <v>4305800</v>
      </c>
      <c r="D23" s="12">
        <v>198760</v>
      </c>
      <c r="E23" s="12">
        <v>3246075.49</v>
      </c>
      <c r="F23" s="39">
        <f t="shared" si="0"/>
        <v>75.388440940127268</v>
      </c>
      <c r="G23" s="12">
        <f t="shared" si="1"/>
        <v>3444835.49</v>
      </c>
      <c r="H23" s="39">
        <f t="shared" si="2"/>
        <v>80.00454015513958</v>
      </c>
      <c r="I23" s="12">
        <f t="shared" si="3"/>
        <v>860964.50999999978</v>
      </c>
      <c r="K23" s="11" t="s">
        <v>43</v>
      </c>
    </row>
    <row r="24" spans="1:11">
      <c r="A24" s="14"/>
      <c r="B24" s="49" t="s">
        <v>24</v>
      </c>
      <c r="C24" s="12">
        <v>6097100</v>
      </c>
      <c r="D24" s="12">
        <v>7850.8</v>
      </c>
      <c r="E24" s="12">
        <v>5078390.82</v>
      </c>
      <c r="F24" s="39">
        <f t="shared" ref="F24:F38" si="7">E24*100/C24</f>
        <v>83.291906316117505</v>
      </c>
      <c r="G24" s="12">
        <f t="shared" ref="G24:G38" si="8">+D24+E24</f>
        <v>5086241.62</v>
      </c>
      <c r="H24" s="39">
        <f t="shared" ref="H24:H38" si="9">G24*100/C24</f>
        <v>83.420669170589292</v>
      </c>
      <c r="I24" s="12">
        <f t="shared" ref="I24:I38" si="10">+C24-D24-E24</f>
        <v>1010858.3799999999</v>
      </c>
      <c r="K24" s="11" t="s">
        <v>44</v>
      </c>
    </row>
    <row r="25" spans="1:11">
      <c r="A25" s="14"/>
      <c r="B25" s="49" t="s">
        <v>25</v>
      </c>
      <c r="C25" s="12">
        <v>34785455</v>
      </c>
      <c r="D25" s="12">
        <v>433144</v>
      </c>
      <c r="E25" s="12">
        <v>24611064.489999998</v>
      </c>
      <c r="F25" s="39">
        <f t="shared" si="7"/>
        <v>70.751020764282089</v>
      </c>
      <c r="G25" s="12">
        <f t="shared" si="8"/>
        <v>25044208.489999998</v>
      </c>
      <c r="H25" s="39">
        <f t="shared" si="9"/>
        <v>71.996207869064818</v>
      </c>
      <c r="I25" s="12">
        <f t="shared" si="10"/>
        <v>9741246.5100000016</v>
      </c>
      <c r="K25" s="11" t="s">
        <v>45</v>
      </c>
    </row>
    <row r="26" spans="1:11">
      <c r="A26" s="14"/>
      <c r="B26" s="49" t="s">
        <v>26</v>
      </c>
      <c r="C26" s="12">
        <v>43366500</v>
      </c>
      <c r="D26" s="12">
        <v>1092470</v>
      </c>
      <c r="E26" s="12">
        <v>35749628.789999999</v>
      </c>
      <c r="F26" s="39">
        <f t="shared" si="7"/>
        <v>82.436048078586012</v>
      </c>
      <c r="G26" s="12">
        <f t="shared" si="8"/>
        <v>36842098.789999999</v>
      </c>
      <c r="H26" s="39">
        <f t="shared" si="9"/>
        <v>84.955204570348073</v>
      </c>
      <c r="I26" s="12">
        <f t="shared" si="10"/>
        <v>6524401.2100000009</v>
      </c>
      <c r="K26" s="11" t="s">
        <v>46</v>
      </c>
    </row>
    <row r="27" spans="1:11">
      <c r="A27" s="14"/>
      <c r="B27" s="49" t="s">
        <v>27</v>
      </c>
      <c r="C27" s="12">
        <v>7283416</v>
      </c>
      <c r="D27" s="12">
        <v>536900</v>
      </c>
      <c r="E27" s="12">
        <v>4853561.37</v>
      </c>
      <c r="F27" s="39">
        <f t="shared" si="7"/>
        <v>66.638530189680225</v>
      </c>
      <c r="G27" s="12">
        <f t="shared" si="8"/>
        <v>5390461.3700000001</v>
      </c>
      <c r="H27" s="39">
        <f t="shared" si="9"/>
        <v>74.010071235804745</v>
      </c>
      <c r="I27" s="12">
        <f t="shared" si="10"/>
        <v>1892954.63</v>
      </c>
      <c r="K27" s="11" t="s">
        <v>47</v>
      </c>
    </row>
    <row r="28" spans="1:11">
      <c r="A28" s="14"/>
      <c r="B28" s="49" t="s">
        <v>28</v>
      </c>
      <c r="C28" s="12">
        <v>1911000</v>
      </c>
      <c r="D28" s="12">
        <v>750</v>
      </c>
      <c r="E28" s="12">
        <v>1320481.5</v>
      </c>
      <c r="F28" s="39">
        <f t="shared" si="7"/>
        <v>69.098979591836738</v>
      </c>
      <c r="G28" s="12">
        <f t="shared" si="8"/>
        <v>1321231.5</v>
      </c>
      <c r="H28" s="39">
        <f t="shared" si="9"/>
        <v>69.138226059654627</v>
      </c>
      <c r="I28" s="12">
        <f t="shared" si="10"/>
        <v>589768.5</v>
      </c>
      <c r="K28" s="11" t="s">
        <v>48</v>
      </c>
    </row>
    <row r="29" spans="1:11">
      <c r="A29" s="14"/>
      <c r="B29" s="49" t="s">
        <v>29</v>
      </c>
      <c r="C29" s="12">
        <v>28867000</v>
      </c>
      <c r="D29" s="12">
        <v>1349753.79</v>
      </c>
      <c r="E29" s="12">
        <v>21187415.52</v>
      </c>
      <c r="F29" s="39">
        <f t="shared" si="7"/>
        <v>73.396665812173069</v>
      </c>
      <c r="G29" s="12">
        <f t="shared" si="8"/>
        <v>22537169.309999999</v>
      </c>
      <c r="H29" s="39">
        <f t="shared" si="9"/>
        <v>78.072433262895345</v>
      </c>
      <c r="I29" s="12">
        <f t="shared" si="10"/>
        <v>6329830.6900000013</v>
      </c>
      <c r="K29" s="11" t="s">
        <v>49</v>
      </c>
    </row>
    <row r="30" spans="1:11">
      <c r="A30" s="14"/>
      <c r="B30" s="49" t="s">
        <v>30</v>
      </c>
      <c r="C30" s="12">
        <v>4968700</v>
      </c>
      <c r="D30" s="12">
        <v>24243</v>
      </c>
      <c r="E30" s="12">
        <v>3799334.47</v>
      </c>
      <c r="F30" s="39">
        <f t="shared" ref="F30" si="11">E30*100/C30</f>
        <v>76.465362569686235</v>
      </c>
      <c r="G30" s="12">
        <f t="shared" ref="G30" si="12">+D30+E30</f>
        <v>3823577.47</v>
      </c>
      <c r="H30" s="39">
        <f t="shared" ref="H30" si="13">G30*100/C30</f>
        <v>76.953276913478376</v>
      </c>
      <c r="I30" s="12">
        <f t="shared" ref="I30" si="14">+C30-D30-E30</f>
        <v>1145122.5299999998</v>
      </c>
      <c r="K30" s="11"/>
    </row>
    <row r="31" spans="1:11">
      <c r="A31" s="14"/>
      <c r="B31" s="49" t="s">
        <v>31</v>
      </c>
      <c r="C31" s="12">
        <v>10262700</v>
      </c>
      <c r="D31" s="12">
        <v>37925</v>
      </c>
      <c r="E31" s="12">
        <v>7754404.0899999999</v>
      </c>
      <c r="F31" s="39">
        <f t="shared" si="7"/>
        <v>75.559103257427381</v>
      </c>
      <c r="G31" s="12">
        <f t="shared" si="8"/>
        <v>7792329.0899999999</v>
      </c>
      <c r="H31" s="39">
        <f t="shared" si="9"/>
        <v>75.928645385717203</v>
      </c>
      <c r="I31" s="12">
        <f t="shared" si="10"/>
        <v>2470370.91</v>
      </c>
      <c r="K31" s="11" t="s">
        <v>50</v>
      </c>
    </row>
    <row r="32" spans="1:11">
      <c r="A32" s="15"/>
      <c r="B32" s="51" t="s">
        <v>32</v>
      </c>
      <c r="C32" s="13">
        <v>10324498</v>
      </c>
      <c r="D32" s="13">
        <v>130501.48</v>
      </c>
      <c r="E32" s="13">
        <v>5007245.5599999996</v>
      </c>
      <c r="F32" s="42">
        <f t="shared" si="7"/>
        <v>48.498683035242969</v>
      </c>
      <c r="G32" s="13">
        <f t="shared" si="8"/>
        <v>5137747.04</v>
      </c>
      <c r="H32" s="42">
        <f t="shared" si="9"/>
        <v>49.762681342957308</v>
      </c>
      <c r="I32" s="13">
        <f t="shared" si="10"/>
        <v>5186750.96</v>
      </c>
      <c r="K32" s="11" t="s">
        <v>51</v>
      </c>
    </row>
    <row r="33" spans="1:15" s="18" customFormat="1">
      <c r="A33" s="23" t="s">
        <v>52</v>
      </c>
      <c r="B33" s="47"/>
      <c r="C33" s="22">
        <f>C34</f>
        <v>3337800</v>
      </c>
      <c r="D33" s="22">
        <f t="shared" ref="D33:E33" si="15">D34</f>
        <v>340500</v>
      </c>
      <c r="E33" s="22">
        <f t="shared" si="15"/>
        <v>2151200</v>
      </c>
      <c r="F33" s="44">
        <f t="shared" si="7"/>
        <v>64.449637485769074</v>
      </c>
      <c r="G33" s="31">
        <f t="shared" si="8"/>
        <v>2491700</v>
      </c>
      <c r="H33" s="38">
        <f t="shared" si="9"/>
        <v>74.650967703277601</v>
      </c>
      <c r="I33" s="30">
        <f t="shared" si="10"/>
        <v>846100</v>
      </c>
      <c r="K33" s="7"/>
      <c r="L33" s="20"/>
      <c r="M33" s="20"/>
      <c r="N33" s="20"/>
      <c r="O33" s="20"/>
    </row>
    <row r="34" spans="1:15">
      <c r="A34" s="15"/>
      <c r="B34" s="51" t="s">
        <v>53</v>
      </c>
      <c r="C34" s="13">
        <v>3337800</v>
      </c>
      <c r="D34" s="13">
        <v>340500</v>
      </c>
      <c r="E34" s="13">
        <v>2151200</v>
      </c>
      <c r="F34" s="42">
        <f t="shared" si="7"/>
        <v>64.449637485769074</v>
      </c>
      <c r="G34" s="13">
        <f>+D34+E34</f>
        <v>2491700</v>
      </c>
      <c r="H34" s="42">
        <f t="shared" si="9"/>
        <v>74.650967703277601</v>
      </c>
      <c r="I34" s="13">
        <f t="shared" si="10"/>
        <v>846100</v>
      </c>
      <c r="K34" s="11" t="s">
        <v>55</v>
      </c>
    </row>
    <row r="35" spans="1:15" s="18" customFormat="1">
      <c r="A35" s="23" t="s">
        <v>54</v>
      </c>
      <c r="B35" s="47"/>
      <c r="C35" s="22">
        <f>+C36</f>
        <v>267073174.94</v>
      </c>
      <c r="D35" s="22">
        <f t="shared" ref="D35:E35" si="16">+D36</f>
        <v>29377040.379999999</v>
      </c>
      <c r="E35" s="22">
        <f t="shared" si="16"/>
        <v>182051956.56</v>
      </c>
      <c r="F35" s="44">
        <f t="shared" si="7"/>
        <v>68.165571701800204</v>
      </c>
      <c r="G35" s="25">
        <f t="shared" si="8"/>
        <v>211428996.94</v>
      </c>
      <c r="H35" s="38">
        <f t="shared" si="9"/>
        <v>79.165193953866435</v>
      </c>
      <c r="I35" s="30">
        <f t="shared" si="10"/>
        <v>55644178</v>
      </c>
      <c r="K35" s="7"/>
      <c r="L35" s="20"/>
      <c r="M35" s="20"/>
      <c r="N35" s="20"/>
      <c r="O35" s="20"/>
    </row>
    <row r="36" spans="1:15">
      <c r="A36" s="14"/>
      <c r="B36" s="50" t="s">
        <v>56</v>
      </c>
      <c r="C36" s="12">
        <v>267073174.94</v>
      </c>
      <c r="D36" s="12">
        <v>29377040.379999999</v>
      </c>
      <c r="E36" s="12">
        <v>182051956.56</v>
      </c>
      <c r="F36" s="39">
        <f t="shared" si="7"/>
        <v>68.165571701800204</v>
      </c>
      <c r="G36" s="12">
        <f t="shared" si="8"/>
        <v>211428996.94</v>
      </c>
      <c r="H36" s="39">
        <f t="shared" si="9"/>
        <v>79.165193953866435</v>
      </c>
      <c r="I36" s="12">
        <f t="shared" si="10"/>
        <v>55644178</v>
      </c>
      <c r="K36" s="35" t="s">
        <v>57</v>
      </c>
    </row>
    <row r="37" spans="1:15" s="18" customFormat="1">
      <c r="A37" s="23" t="s">
        <v>58</v>
      </c>
      <c r="B37" s="47"/>
      <c r="C37" s="22">
        <f>+C38+C39</f>
        <v>65514601</v>
      </c>
      <c r="D37" s="22">
        <f>+D38+D39</f>
        <v>1559641</v>
      </c>
      <c r="E37" s="22">
        <f>+E38+E39</f>
        <v>46283934.770000003</v>
      </c>
      <c r="F37" s="44">
        <f t="shared" si="7"/>
        <v>70.6467475395294</v>
      </c>
      <c r="G37" s="25">
        <f t="shared" si="8"/>
        <v>47843575.770000003</v>
      </c>
      <c r="H37" s="38">
        <f t="shared" si="9"/>
        <v>73.027348163197999</v>
      </c>
      <c r="I37" s="30">
        <f t="shared" si="10"/>
        <v>17671025.229999997</v>
      </c>
      <c r="K37" s="7"/>
      <c r="L37" s="20"/>
      <c r="M37" s="20"/>
      <c r="N37" s="20"/>
      <c r="O37" s="20"/>
    </row>
    <row r="38" spans="1:15">
      <c r="A38" s="14"/>
      <c r="B38" s="49" t="s">
        <v>59</v>
      </c>
      <c r="C38" s="12">
        <v>2768300</v>
      </c>
      <c r="D38" s="12">
        <v>21000</v>
      </c>
      <c r="E38" s="12">
        <v>2125743</v>
      </c>
      <c r="F38" s="39">
        <f t="shared" si="7"/>
        <v>76.788751219159778</v>
      </c>
      <c r="G38" s="12">
        <f t="shared" si="8"/>
        <v>2146743</v>
      </c>
      <c r="H38" s="39">
        <f t="shared" si="9"/>
        <v>77.547339522450599</v>
      </c>
      <c r="I38" s="12">
        <f t="shared" si="10"/>
        <v>621557</v>
      </c>
      <c r="K38" s="11" t="s">
        <v>60</v>
      </c>
    </row>
    <row r="39" spans="1:15">
      <c r="A39" s="14"/>
      <c r="B39" s="49" t="s">
        <v>61</v>
      </c>
      <c r="C39" s="12">
        <v>62746301</v>
      </c>
      <c r="D39" s="12">
        <v>1538641</v>
      </c>
      <c r="E39" s="12">
        <v>44158191.770000003</v>
      </c>
      <c r="F39" s="39">
        <f t="shared" ref="F39:F48" si="17">E39*100/C39</f>
        <v>70.375768876001146</v>
      </c>
      <c r="G39" s="12">
        <f t="shared" ref="G39:G48" si="18">+D39+E39</f>
        <v>45696832.770000003</v>
      </c>
      <c r="H39" s="39">
        <f t="shared" ref="H39:H48" si="19">G39*100/C39</f>
        <v>72.827930956439971</v>
      </c>
      <c r="I39" s="12">
        <f t="shared" ref="I39:I48" si="20">+C39-D39-E39</f>
        <v>17049468.229999997</v>
      </c>
      <c r="K39" s="36" t="s">
        <v>62</v>
      </c>
    </row>
    <row r="40" spans="1:15" s="18" customFormat="1">
      <c r="A40" s="23" t="s">
        <v>63</v>
      </c>
      <c r="B40" s="47"/>
      <c r="C40" s="22">
        <f>+C41+C42+C43+C44</f>
        <v>201657932.42000002</v>
      </c>
      <c r="D40" s="22">
        <f>+D41+D42+D43+D44</f>
        <v>3650418.2</v>
      </c>
      <c r="E40" s="22">
        <f>+E41+E42+E43+E44</f>
        <v>142199526.59</v>
      </c>
      <c r="F40" s="44">
        <f t="shared" si="17"/>
        <v>70.515215981603973</v>
      </c>
      <c r="G40" s="25">
        <f t="shared" si="18"/>
        <v>145849944.78999999</v>
      </c>
      <c r="H40" s="38">
        <f t="shared" si="19"/>
        <v>72.325419109342661</v>
      </c>
      <c r="I40" s="30">
        <f t="shared" si="20"/>
        <v>55807987.630000025</v>
      </c>
      <c r="K40" s="7"/>
      <c r="L40" s="20"/>
      <c r="M40" s="20"/>
      <c r="N40" s="20"/>
      <c r="O40" s="20"/>
    </row>
    <row r="41" spans="1:15">
      <c r="A41" s="14"/>
      <c r="B41" s="50" t="s">
        <v>64</v>
      </c>
      <c r="C41" s="12">
        <v>32959420.920000002</v>
      </c>
      <c r="D41" s="12">
        <v>117780</v>
      </c>
      <c r="E41" s="12">
        <v>24461719</v>
      </c>
      <c r="F41" s="39">
        <f t="shared" si="17"/>
        <v>74.217684404632436</v>
      </c>
      <c r="G41" s="12">
        <f t="shared" si="18"/>
        <v>24579499</v>
      </c>
      <c r="H41" s="39">
        <f t="shared" si="19"/>
        <v>74.575032915960577</v>
      </c>
      <c r="I41" s="12">
        <f t="shared" si="20"/>
        <v>8379921.9200000018</v>
      </c>
      <c r="K41" s="35" t="s">
        <v>68</v>
      </c>
    </row>
    <row r="42" spans="1:15">
      <c r="A42" s="14"/>
      <c r="B42" s="49" t="s">
        <v>65</v>
      </c>
      <c r="C42" s="12">
        <v>2618166</v>
      </c>
      <c r="D42" s="12">
        <v>0</v>
      </c>
      <c r="E42" s="12">
        <v>1321717.31</v>
      </c>
      <c r="F42" s="39">
        <f t="shared" si="17"/>
        <v>50.482563366875894</v>
      </c>
      <c r="G42" s="12">
        <f t="shared" si="18"/>
        <v>1321717.31</v>
      </c>
      <c r="H42" s="39">
        <f t="shared" si="19"/>
        <v>50.482563366875894</v>
      </c>
      <c r="I42" s="12">
        <f t="shared" si="20"/>
        <v>1296448.69</v>
      </c>
      <c r="K42" s="11" t="s">
        <v>69</v>
      </c>
    </row>
    <row r="43" spans="1:15">
      <c r="A43" s="14"/>
      <c r="B43" s="49" t="s">
        <v>66</v>
      </c>
      <c r="C43" s="12">
        <v>146778385.5</v>
      </c>
      <c r="D43" s="12">
        <v>1368624.2</v>
      </c>
      <c r="E43" s="12">
        <v>104688108.98</v>
      </c>
      <c r="F43" s="39">
        <f t="shared" si="17"/>
        <v>71.323927309447072</v>
      </c>
      <c r="G43" s="12">
        <f t="shared" si="18"/>
        <v>106056733.18000001</v>
      </c>
      <c r="H43" s="39">
        <f t="shared" si="19"/>
        <v>72.256369913538805</v>
      </c>
      <c r="I43" s="12">
        <f t="shared" si="20"/>
        <v>40721652.320000008</v>
      </c>
      <c r="K43" s="11" t="s">
        <v>70</v>
      </c>
    </row>
    <row r="44" spans="1:15">
      <c r="A44" s="14"/>
      <c r="B44" s="49" t="s">
        <v>67</v>
      </c>
      <c r="C44" s="12">
        <v>19301960</v>
      </c>
      <c r="D44" s="12">
        <v>2164014</v>
      </c>
      <c r="E44" s="12">
        <v>11727981.300000001</v>
      </c>
      <c r="F44" s="39">
        <f t="shared" si="17"/>
        <v>60.760571983363349</v>
      </c>
      <c r="G44" s="12">
        <f t="shared" si="18"/>
        <v>13891995.300000001</v>
      </c>
      <c r="H44" s="39">
        <f t="shared" si="19"/>
        <v>71.971941191464495</v>
      </c>
      <c r="I44" s="12">
        <f t="shared" si="20"/>
        <v>5409964.6999999993</v>
      </c>
      <c r="K44" s="11" t="s">
        <v>71</v>
      </c>
    </row>
    <row r="45" spans="1:15" s="18" customFormat="1">
      <c r="A45" s="23" t="s">
        <v>72</v>
      </c>
      <c r="B45" s="47"/>
      <c r="C45" s="22">
        <f>C46</f>
        <v>4420000</v>
      </c>
      <c r="D45" s="22">
        <f t="shared" ref="D45" si="21">D46</f>
        <v>85950</v>
      </c>
      <c r="E45" s="22">
        <f t="shared" ref="E45" si="22">E46</f>
        <v>2755796</v>
      </c>
      <c r="F45" s="44">
        <f t="shared" si="17"/>
        <v>62.348325791855203</v>
      </c>
      <c r="G45" s="32">
        <f t="shared" si="18"/>
        <v>2841746</v>
      </c>
      <c r="H45" s="38">
        <f t="shared" si="19"/>
        <v>64.292895927601805</v>
      </c>
      <c r="I45" s="30">
        <f t="shared" si="20"/>
        <v>1578254</v>
      </c>
      <c r="K45" s="7"/>
      <c r="L45" s="20"/>
      <c r="M45" s="20"/>
      <c r="N45" s="20"/>
      <c r="O45" s="20"/>
    </row>
    <row r="46" spans="1:15">
      <c r="A46" s="14"/>
      <c r="B46" s="49" t="s">
        <v>73</v>
      </c>
      <c r="C46" s="12">
        <v>4420000</v>
      </c>
      <c r="D46" s="12">
        <v>85950</v>
      </c>
      <c r="E46" s="12">
        <v>2755796</v>
      </c>
      <c r="F46" s="39">
        <f t="shared" si="17"/>
        <v>62.348325791855203</v>
      </c>
      <c r="G46" s="12">
        <f t="shared" si="18"/>
        <v>2841746</v>
      </c>
      <c r="H46" s="39">
        <f t="shared" si="19"/>
        <v>64.292895927601805</v>
      </c>
      <c r="I46" s="12">
        <f t="shared" si="20"/>
        <v>1578254</v>
      </c>
      <c r="K46" s="11" t="s">
        <v>74</v>
      </c>
    </row>
    <row r="47" spans="1:15" s="18" customFormat="1">
      <c r="A47" s="23" t="s">
        <v>78</v>
      </c>
      <c r="B47" s="47"/>
      <c r="C47" s="22">
        <f>C48</f>
        <v>9719600</v>
      </c>
      <c r="D47" s="22">
        <f t="shared" ref="D47:E47" si="23">D48</f>
        <v>32025</v>
      </c>
      <c r="E47" s="22">
        <f t="shared" si="23"/>
        <v>7108648.2999999998</v>
      </c>
      <c r="F47" s="44">
        <f t="shared" si="17"/>
        <v>73.137251532984891</v>
      </c>
      <c r="G47" s="32">
        <f t="shared" si="18"/>
        <v>7140673.2999999998</v>
      </c>
      <c r="H47" s="38">
        <f t="shared" si="19"/>
        <v>73.466740400839541</v>
      </c>
      <c r="I47" s="30">
        <f t="shared" si="20"/>
        <v>2578926.7000000002</v>
      </c>
      <c r="K47" s="7"/>
      <c r="L47" s="20"/>
      <c r="M47" s="20"/>
      <c r="N47" s="20"/>
      <c r="O47" s="20"/>
    </row>
    <row r="48" spans="1:15">
      <c r="A48" s="37"/>
      <c r="B48" s="52" t="s">
        <v>76</v>
      </c>
      <c r="C48" s="24">
        <v>9719600</v>
      </c>
      <c r="D48" s="24">
        <v>32025</v>
      </c>
      <c r="E48" s="24">
        <v>7108648.2999999998</v>
      </c>
      <c r="F48" s="40">
        <f t="shared" si="17"/>
        <v>73.137251532984891</v>
      </c>
      <c r="G48" s="24">
        <f t="shared" si="18"/>
        <v>7140673.2999999998</v>
      </c>
      <c r="H48" s="40">
        <f t="shared" si="19"/>
        <v>73.466740400839541</v>
      </c>
      <c r="I48" s="24">
        <f t="shared" si="20"/>
        <v>2578926.7000000002</v>
      </c>
      <c r="K48" s="11" t="s">
        <v>75</v>
      </c>
    </row>
  </sheetData>
  <mergeCells count="10">
    <mergeCell ref="A7:B7"/>
    <mergeCell ref="D5:D6"/>
    <mergeCell ref="G5:H5"/>
    <mergeCell ref="I5:I6"/>
    <mergeCell ref="A1:I1"/>
    <mergeCell ref="A2:I2"/>
    <mergeCell ref="A3:I3"/>
    <mergeCell ref="C5:C6"/>
    <mergeCell ref="A5:B6"/>
    <mergeCell ref="E5:F5"/>
  </mergeCells>
  <printOptions horizontalCentered="1"/>
  <pageMargins left="0" right="0" top="0.78740157480314965" bottom="0.86" header="0.31496062992125984" footer="0.61"/>
  <pageSetup paperSize="9" scale="68" orientation="landscape" r:id="rId1"/>
  <headerFooter>
    <oddFooter>&amp;L&amp;"TH SarabunPSK,ธรรมดา"&amp;16ที่มา : ระบบ New GFMIS Thai&amp;C&amp;"TH SarabunPSK,ธรรมดา"&amp;16หน้าที่ &amp;P จาก &amp;N&amp;R&amp;"TH SarabunPSK,ธรรมดา"&amp;16กลุ่มงบประมาณ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โครงการ</vt:lpstr>
      <vt:lpstr>โครงการ!Print_Area</vt:lpstr>
      <vt:lpstr>โครงการ!Print_Titles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PC</cp:lastModifiedBy>
  <cp:lastPrinted>2023-07-17T03:58:02Z</cp:lastPrinted>
  <dcterms:created xsi:type="dcterms:W3CDTF">2021-11-16T03:51:08Z</dcterms:created>
  <dcterms:modified xsi:type="dcterms:W3CDTF">2023-07-17T03:58:04Z</dcterms:modified>
</cp:coreProperties>
</file>